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10総務部\020企画班\310_電算関連\330_事業関連\H30\オープンデータ\公開オープンデータ\★★実際の公開するファイル形式のデータ\04_一般会計・決算\"/>
    </mc:Choice>
  </mc:AlternateContent>
  <bookViews>
    <workbookView xWindow="0" yWindow="0" windowWidth="19200" windowHeight="121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F60" i="1" s="1"/>
  <c r="C61" i="1"/>
  <c r="G61" i="1" s="1"/>
  <c r="H61" i="1" s="1"/>
  <c r="G60" i="1"/>
  <c r="H60" i="1" s="1"/>
  <c r="G59" i="1"/>
  <c r="H59" i="1" s="1"/>
  <c r="D59" i="1"/>
  <c r="G58" i="1"/>
  <c r="H58" i="1" s="1"/>
  <c r="G57" i="1"/>
  <c r="H57" i="1" s="1"/>
  <c r="D57" i="1"/>
  <c r="G56" i="1"/>
  <c r="H56" i="1" s="1"/>
  <c r="G55" i="1"/>
  <c r="H55" i="1" s="1"/>
  <c r="D55" i="1"/>
  <c r="G54" i="1"/>
  <c r="H54" i="1" s="1"/>
  <c r="G53" i="1"/>
  <c r="H53" i="1" s="1"/>
  <c r="D53" i="1"/>
  <c r="G52" i="1"/>
  <c r="H52" i="1" s="1"/>
  <c r="G51" i="1"/>
  <c r="H51" i="1" s="1"/>
  <c r="D51" i="1"/>
  <c r="G50" i="1"/>
  <c r="H50" i="1" s="1"/>
  <c r="G49" i="1"/>
  <c r="H49" i="1" s="1"/>
  <c r="D49" i="1"/>
  <c r="G48" i="1"/>
  <c r="H48" i="1" s="1"/>
  <c r="C33" i="1"/>
  <c r="D12" i="1" s="1"/>
  <c r="E31" i="1"/>
  <c r="C31" i="1"/>
  <c r="D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G31" i="1" s="1"/>
  <c r="H31" i="1" s="1"/>
  <c r="G18" i="1"/>
  <c r="G33" i="1" s="1"/>
  <c r="E18" i="1"/>
  <c r="C18" i="1"/>
  <c r="D18" i="1" s="1"/>
  <c r="G17" i="1"/>
  <c r="H17" i="1" s="1"/>
  <c r="D17" i="1"/>
  <c r="G16" i="1"/>
  <c r="H16" i="1" s="1"/>
  <c r="G15" i="1"/>
  <c r="H15" i="1" s="1"/>
  <c r="D15" i="1"/>
  <c r="G14" i="1"/>
  <c r="H14" i="1" s="1"/>
  <c r="G13" i="1"/>
  <c r="H13" i="1" s="1"/>
  <c r="D13" i="1"/>
  <c r="G12" i="1"/>
  <c r="H12" i="1" s="1"/>
  <c r="G11" i="1"/>
  <c r="H11" i="1" s="1"/>
  <c r="D11" i="1"/>
  <c r="G10" i="1"/>
  <c r="H10" i="1" s="1"/>
  <c r="H18" i="1" l="1"/>
  <c r="D33" i="1"/>
  <c r="D19" i="1"/>
  <c r="D21" i="1"/>
  <c r="D23" i="1"/>
  <c r="D25" i="1"/>
  <c r="D27" i="1"/>
  <c r="D29" i="1"/>
  <c r="E33" i="1"/>
  <c r="F49" i="1"/>
  <c r="F51" i="1"/>
  <c r="F53" i="1"/>
  <c r="F55" i="1"/>
  <c r="F57" i="1"/>
  <c r="F59" i="1"/>
  <c r="D61" i="1"/>
  <c r="D10" i="1"/>
  <c r="D14" i="1"/>
  <c r="D16" i="1"/>
  <c r="H19" i="1"/>
  <c r="D20" i="1"/>
  <c r="D22" i="1"/>
  <c r="D24" i="1"/>
  <c r="D26" i="1"/>
  <c r="D28" i="1"/>
  <c r="D30" i="1"/>
  <c r="D48" i="1"/>
  <c r="D50" i="1"/>
  <c r="D52" i="1"/>
  <c r="D54" i="1"/>
  <c r="D56" i="1"/>
  <c r="D58" i="1"/>
  <c r="D60" i="1"/>
  <c r="F61" i="1"/>
  <c r="F48" i="1"/>
  <c r="F50" i="1"/>
  <c r="F52" i="1"/>
  <c r="F54" i="1"/>
  <c r="F56" i="1"/>
  <c r="F58" i="1"/>
  <c r="F30" i="1" l="1"/>
  <c r="F28" i="1"/>
  <c r="F26" i="1"/>
  <c r="F24" i="1"/>
  <c r="F22" i="1"/>
  <c r="F20" i="1"/>
  <c r="F14" i="1"/>
  <c r="F12" i="1"/>
  <c r="F13" i="1"/>
  <c r="F16" i="1"/>
  <c r="F10" i="1"/>
  <c r="F33" i="1"/>
  <c r="F29" i="1"/>
  <c r="F27" i="1"/>
  <c r="F25" i="1"/>
  <c r="F23" i="1"/>
  <c r="F21" i="1"/>
  <c r="F19" i="1"/>
  <c r="F17" i="1"/>
  <c r="F15" i="1"/>
  <c r="F11" i="1"/>
  <c r="F18" i="1"/>
  <c r="F31" i="1"/>
  <c r="H33" i="1"/>
</calcChain>
</file>

<file path=xl/sharedStrings.xml><?xml version="1.0" encoding="utf-8"?>
<sst xmlns="http://schemas.openxmlformats.org/spreadsheetml/2006/main" count="65" uniqueCount="50">
  <si>
    <t>平成28年度　　決算概要</t>
    <rPh sb="0" eb="2">
      <t>ヘイセイ</t>
    </rPh>
    <rPh sb="4" eb="6">
      <t>ネンド</t>
    </rPh>
    <rPh sb="8" eb="10">
      <t>ケッサン</t>
    </rPh>
    <rPh sb="10" eb="12">
      <t>ガイヨウ</t>
    </rPh>
    <phoneticPr fontId="2"/>
  </si>
  <si>
    <t>一般会計</t>
    <rPh sb="0" eb="2">
      <t>イッパン</t>
    </rPh>
    <rPh sb="2" eb="4">
      <t>カイケイ</t>
    </rPh>
    <phoneticPr fontId="2"/>
  </si>
  <si>
    <t>（歳　入）</t>
    <rPh sb="1" eb="2">
      <t>サイ</t>
    </rPh>
    <rPh sb="3" eb="4">
      <t>ニュウ</t>
    </rPh>
    <phoneticPr fontId="2"/>
  </si>
  <si>
    <t>(単位:千円)</t>
    <rPh sb="1" eb="3">
      <t>タンイ</t>
    </rPh>
    <rPh sb="4" eb="6">
      <t>センエン</t>
    </rPh>
    <phoneticPr fontId="2"/>
  </si>
  <si>
    <t>区　　分</t>
    <rPh sb="0" eb="1">
      <t>ク</t>
    </rPh>
    <rPh sb="3" eb="4">
      <t>ブン</t>
    </rPh>
    <phoneticPr fontId="2"/>
  </si>
  <si>
    <t>平成28年度決算</t>
    <rPh sb="0" eb="2">
      <t>ヘイセイ</t>
    </rPh>
    <rPh sb="4" eb="6">
      <t>ネンド</t>
    </rPh>
    <rPh sb="6" eb="8">
      <t>ケッサン</t>
    </rPh>
    <phoneticPr fontId="2"/>
  </si>
  <si>
    <t>平成27年度決算</t>
    <rPh sb="0" eb="2">
      <t>ヘイセイ</t>
    </rPh>
    <rPh sb="4" eb="6">
      <t>ネンド</t>
    </rPh>
    <rPh sb="6" eb="8">
      <t>ケッサン</t>
    </rPh>
    <phoneticPr fontId="2"/>
  </si>
  <si>
    <t>比　較　増　減</t>
    <rPh sb="0" eb="1">
      <t>ヒ</t>
    </rPh>
    <rPh sb="2" eb="3">
      <t>クラ</t>
    </rPh>
    <rPh sb="4" eb="5">
      <t>ゾウ</t>
    </rPh>
    <rPh sb="6" eb="7">
      <t>ゲン</t>
    </rPh>
    <phoneticPr fontId="2"/>
  </si>
  <si>
    <t>金　額</t>
    <rPh sb="0" eb="1">
      <t>キン</t>
    </rPh>
    <rPh sb="2" eb="3">
      <t>ガク</t>
    </rPh>
    <phoneticPr fontId="2"/>
  </si>
  <si>
    <t>構成比</t>
    <rPh sb="0" eb="3">
      <t>コウセイヒ</t>
    </rPh>
    <phoneticPr fontId="2"/>
  </si>
  <si>
    <t>増減比率</t>
    <rPh sb="0" eb="2">
      <t>ゾウゲン</t>
    </rPh>
    <rPh sb="2" eb="4">
      <t>ヒリツ</t>
    </rPh>
    <phoneticPr fontId="2"/>
  </si>
  <si>
    <t>　　　自　主　財　源</t>
    <rPh sb="3" eb="4">
      <t>ジ</t>
    </rPh>
    <rPh sb="5" eb="6">
      <t>シュ</t>
    </rPh>
    <rPh sb="7" eb="8">
      <t>ザイ</t>
    </rPh>
    <rPh sb="9" eb="10">
      <t>ミナモト</t>
    </rPh>
    <phoneticPr fontId="2"/>
  </si>
  <si>
    <t>町　　税</t>
    <rPh sb="0" eb="1">
      <t>マチ</t>
    </rPh>
    <rPh sb="3" eb="4">
      <t>ゼイ</t>
    </rPh>
    <phoneticPr fontId="2"/>
  </si>
  <si>
    <t>分担金・負担金</t>
    <rPh sb="0" eb="3">
      <t>ブンタンキン</t>
    </rPh>
    <rPh sb="4" eb="7">
      <t>フタンキン</t>
    </rPh>
    <phoneticPr fontId="2"/>
  </si>
  <si>
    <t>使用料・手数料</t>
    <rPh sb="0" eb="3">
      <t>シヨウリョウ</t>
    </rPh>
    <rPh sb="4" eb="7">
      <t>テスウリョウ</t>
    </rPh>
    <phoneticPr fontId="2"/>
  </si>
  <si>
    <t>財産収入</t>
    <rPh sb="0" eb="2">
      <t>ザイサン</t>
    </rPh>
    <rPh sb="2" eb="4">
      <t>シュウニュウ</t>
    </rPh>
    <phoneticPr fontId="2"/>
  </si>
  <si>
    <t>寄付金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</si>
  <si>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</si>
  <si>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</si>
  <si>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</si>
  <si>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小　　計</t>
    <rPh sb="0" eb="1">
      <t>ショウ</t>
    </rPh>
    <rPh sb="3" eb="4">
      <t>ケイ</t>
    </rPh>
    <phoneticPr fontId="2"/>
  </si>
  <si>
    <t>　　　　依　存　財　源</t>
    <rPh sb="4" eb="5">
      <t>エ</t>
    </rPh>
    <rPh sb="6" eb="7">
      <t>ゾン</t>
    </rPh>
    <rPh sb="8" eb="9">
      <t>ザイ</t>
    </rPh>
    <rPh sb="10" eb="11">
      <t>ミナモト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</si>
  <si>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</si>
  <si>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</si>
  <si>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</si>
  <si>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</si>
  <si>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</si>
  <si>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</si>
  <si>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</si>
  <si>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地方交付税</t>
    <rPh sb="0" eb="2">
      <t>チホウ</t>
    </rPh>
    <rPh sb="2" eb="5">
      <t>コウフゼイ</t>
    </rPh>
    <phoneticPr fontId="2"/>
  </si>
  <si>
    <t>交通安全対策交付金</t>
    <rPh sb="0" eb="2">
      <t>コウツウ</t>
    </rPh>
    <rPh sb="2" eb="4">
      <t>アンゼン</t>
    </rPh>
    <rPh sb="4" eb="6">
      <t>タイサク</t>
    </rPh>
    <rPh sb="6" eb="9">
      <t>コウフキン</t>
    </rPh>
    <phoneticPr fontId="2"/>
  </si>
  <si>
    <t>国庫支出金</t>
    <rPh sb="0" eb="2">
      <t>コッコ</t>
    </rPh>
    <rPh sb="2" eb="5">
      <t>シシュツキン</t>
    </rPh>
    <phoneticPr fontId="2"/>
  </si>
  <si>
    <t>県支出金</t>
    <rPh sb="0" eb="1">
      <t>ケン</t>
    </rPh>
    <rPh sb="1" eb="4">
      <t>シシュツキン</t>
    </rPh>
    <phoneticPr fontId="2"/>
  </si>
  <si>
    <t>町　　債</t>
    <rPh sb="0" eb="1">
      <t>マチ</t>
    </rPh>
    <rPh sb="3" eb="4">
      <t>サイ</t>
    </rPh>
    <phoneticPr fontId="2"/>
  </si>
  <si>
    <t xml:space="preserve">　　合　    計     </t>
    <rPh sb="2" eb="3">
      <t>ゴウ</t>
    </rPh>
    <rPh sb="8" eb="9">
      <t>ケイ</t>
    </rPh>
    <phoneticPr fontId="2"/>
  </si>
  <si>
    <t>（歳　出）　　</t>
    <rPh sb="1" eb="2">
      <t>サイ</t>
    </rPh>
    <rPh sb="3" eb="4">
      <t>シュツ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</si>
  <si>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</si>
  <si>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</si>
  <si>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</si>
  <si>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3">
      <t>エイセイヒ</t>
    </rPh>
    <phoneticPr fontId="2"/>
  </si>
  <si>
    <t>労働費</t>
    <rPh sb="0" eb="3">
      <t>ロウドウヒ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</si>
  <si>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</si>
  <si>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</si>
  <si>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</si>
  <si>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</si>
  <si>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</si>
  <si>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</si>
  <si>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</si>
  <si>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諸支出金</t>
    <rPh sb="0" eb="1">
      <t>ショ</t>
    </rPh>
    <rPh sb="1" eb="4">
      <t>シシュツキン</t>
    </rPh>
    <phoneticPr fontId="2"/>
  </si>
  <si>
    <t>合　　　計</t>
    <rPh sb="0" eb="1">
      <t>ゴウ</t>
    </rPh>
    <rPh sb="4" eb="5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</si>
</sst>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0.0%"/>
  </numFmts>
  <fonts count="6" x14ac:knownFonts="1">
    <font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distributed"/>
    </xf>
    <xf numFmtId="0" fontId="1" fillId="0" borderId="0" xfId="0" applyFont="1" applyAlignment="1">
      <alignment horizontal="distributed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distributed"/>
      <protection locked="0"/>
    </xf>
    <xf numFmtId="0" fontId="1" fillId="0" borderId="5" xfId="0" applyFont="1" applyBorder="1" applyAlignment="1" applyProtection="1">
      <alignment horizontal="distributed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top" textRotation="255"/>
      <protection locked="0"/>
    </xf>
    <xf numFmtId="0" fontId="1" fillId="0" borderId="8" xfId="0" applyFont="1" applyBorder="1" applyAlignment="1" applyProtection="1">
      <alignment horizontal="distributed"/>
      <protection locked="0"/>
    </xf>
    <xf numFmtId="176" fontId="1" fillId="0" borderId="8" xfId="0" applyNumberFormat="1" applyFont="1" applyBorder="1" applyProtection="1">
      <protection locked="0"/>
    </xf>
    <xf numFmtId="177" fontId="1" fillId="0" borderId="8" xfId="0" applyNumberFormat="1" applyFont="1" applyBorder="1" applyProtection="1">
      <protection locked="0"/>
    </xf>
    <xf numFmtId="177" fontId="1" fillId="0" borderId="9" xfId="0" applyNumberFormat="1" applyFont="1" applyBorder="1" applyProtection="1">
      <protection locked="0"/>
    </xf>
    <xf numFmtId="0" fontId="1" fillId="0" borderId="11" xfId="0" applyFont="1" applyBorder="1" applyAlignment="1" applyProtection="1">
      <alignment horizontal="center" vertical="top" textRotation="255"/>
      <protection locked="0"/>
    </xf>
    <xf numFmtId="0" fontId="1" fillId="0" borderId="12" xfId="0" applyFont="1" applyBorder="1" applyAlignment="1" applyProtection="1">
      <alignment horizontal="center" vertical="top" textRotation="255"/>
      <protection locked="0"/>
    </xf>
    <xf numFmtId="0" fontId="1" fillId="0" borderId="8" xfId="0" applyFont="1" applyFill="1" applyBorder="1" applyAlignment="1" applyProtection="1">
      <alignment horizontal="distributed"/>
      <protection locked="0"/>
    </xf>
    <xf numFmtId="0" fontId="4" fillId="0" borderId="13" xfId="0" applyFont="1" applyFill="1" applyBorder="1" applyAlignment="1" applyProtection="1">
      <alignment horizontal="distributed"/>
      <protection locked="0"/>
    </xf>
    <xf numFmtId="0" fontId="5" fillId="0" borderId="8" xfId="0" applyFont="1" applyBorder="1" applyAlignment="1" applyProtection="1">
      <alignment horizontal="distributed"/>
      <protection locked="0"/>
    </xf>
    <xf numFmtId="0" fontId="1" fillId="0" borderId="11" xfId="0" applyFont="1" applyBorder="1" applyAlignment="1"/>
    <xf numFmtId="0" fontId="1" fillId="0" borderId="12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176" fontId="1" fillId="0" borderId="16" xfId="0" applyNumberFormat="1" applyFont="1" applyBorder="1" applyProtection="1">
      <protection locked="0"/>
    </xf>
    <xf numFmtId="177" fontId="1" fillId="0" borderId="16" xfId="0" applyNumberFormat="1" applyFont="1" applyBorder="1" applyProtection="1">
      <protection locked="0"/>
    </xf>
    <xf numFmtId="177" fontId="1" fillId="0" borderId="17" xfId="0" applyNumberFormat="1" applyFont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3" xfId="0" applyFont="1" applyBorder="1" applyAlignment="1" applyProtection="1">
      <alignment horizontal="distributed"/>
      <protection locked="0"/>
    </xf>
    <xf numFmtId="0" fontId="1" fillId="0" borderId="18" xfId="0" applyFont="1" applyBorder="1" applyAlignment="1">
      <alignment horizontal="distributed"/>
    </xf>
    <xf numFmtId="0" fontId="1" fillId="0" borderId="19" xfId="0" applyFont="1" applyBorder="1" applyAlignment="1">
      <alignment horizontal="distributed"/>
    </xf>
    <xf numFmtId="176" fontId="1" fillId="0" borderId="8" xfId="0" applyNumberFormat="1" applyFont="1" applyBorder="1"/>
    <xf numFmtId="177" fontId="1" fillId="0" borderId="8" xfId="0" applyNumberFormat="1" applyFont="1" applyBorder="1"/>
    <xf numFmtId="177" fontId="1" fillId="0" borderId="9" xfId="0" applyNumberFormat="1" applyFont="1" applyBorder="1"/>
    <xf numFmtId="0" fontId="1" fillId="0" borderId="14" xfId="0" applyFont="1" applyBorder="1" applyAlignment="1">
      <alignment horizontal="center"/>
    </xf>
    <xf numFmtId="176" fontId="1" fillId="0" borderId="16" xfId="0" applyNumberFormat="1" applyFont="1" applyBorder="1"/>
    <xf numFmtId="177" fontId="1" fillId="0" borderId="16" xfId="0" applyNumberFormat="1" applyFont="1" applyBorder="1"/>
    <xf numFmtId="177" fontId="1" fillId="0" borderId="17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Normal="100" workbookViewId="0"/>
  </sheetViews>
  <sheetFormatPr defaultRowHeight="14.25" x14ac:dyDescent="0.15"/>
  <cols>
    <col min="1" max="1" width="5.5" style="1" customWidth="1"/>
    <col min="2" max="2" width="20.5" style="1" customWidth="1"/>
    <col min="3" max="3" width="11.125" style="1" customWidth="1"/>
    <col min="4" max="4" width="7.5" style="1" customWidth="1"/>
    <col min="5" max="5" width="11.125" style="1" customWidth="1"/>
    <col min="6" max="6" width="7.625" style="1" customWidth="1"/>
    <col min="7" max="7" width="13.625" style="1" customWidth="1"/>
    <col min="8" max="8" width="8.75" style="1" customWidth="1"/>
    <col min="9" max="16384" width="9" style="1"/>
  </cols>
  <sheetData>
    <row r="1" spans="1:8" ht="25.5" customHeight="1" x14ac:dyDescent="0.2">
      <c r="B1" s="2" t="s">
        <v>0</v>
      </c>
      <c r="C1" s="3"/>
      <c r="D1" s="3"/>
      <c r="E1" s="3"/>
      <c r="F1" s="3"/>
    </row>
    <row r="3" spans="1:8" ht="27" customHeight="1" x14ac:dyDescent="0.15">
      <c r="A3" s="3" t="s">
        <v>1</v>
      </c>
      <c r="B3" s="3"/>
    </row>
    <row r="5" spans="1:8" x14ac:dyDescent="0.15">
      <c r="A5" s="1" t="s">
        <v>2</v>
      </c>
    </row>
    <row r="7" spans="1:8" ht="14.25" customHeight="1" x14ac:dyDescent="0.15">
      <c r="G7" s="4" t="s">
        <v>3</v>
      </c>
      <c r="H7" s="4"/>
    </row>
    <row r="8" spans="1:8" ht="21" customHeight="1" x14ac:dyDescent="0.15">
      <c r="A8" s="5" t="s">
        <v>4</v>
      </c>
      <c r="B8" s="6"/>
      <c r="C8" s="7" t="s">
        <v>5</v>
      </c>
      <c r="D8" s="8"/>
      <c r="E8" s="7" t="s">
        <v>6</v>
      </c>
      <c r="F8" s="8"/>
      <c r="G8" s="9" t="s">
        <v>7</v>
      </c>
      <c r="H8" s="10"/>
    </row>
    <row r="9" spans="1:8" ht="21" customHeight="1" x14ac:dyDescent="0.15">
      <c r="A9" s="11"/>
      <c r="B9" s="12"/>
      <c r="C9" s="13" t="s">
        <v>8</v>
      </c>
      <c r="D9" s="13" t="s">
        <v>9</v>
      </c>
      <c r="E9" s="13" t="s">
        <v>8</v>
      </c>
      <c r="F9" s="13" t="s">
        <v>9</v>
      </c>
      <c r="G9" s="13" t="s">
        <v>8</v>
      </c>
      <c r="H9" s="14" t="s">
        <v>10</v>
      </c>
    </row>
    <row r="10" spans="1:8" ht="21" customHeight="1" x14ac:dyDescent="0.15">
      <c r="A10" s="15" t="s">
        <v>11</v>
      </c>
      <c r="B10" s="16" t="s">
        <v>12</v>
      </c>
      <c r="C10" s="17">
        <v>1831726</v>
      </c>
      <c r="D10" s="18">
        <f>C10/C33</f>
        <v>0.31496621086599946</v>
      </c>
      <c r="E10" s="17">
        <v>1862231</v>
      </c>
      <c r="F10" s="18">
        <f>E10/E33</f>
        <v>0.32541648842625598</v>
      </c>
      <c r="G10" s="17">
        <f>C10-E10</f>
        <v>-30505</v>
      </c>
      <c r="H10" s="19">
        <f t="shared" ref="H10:H31" si="0">G10/E10</f>
        <v>-1.6380889374089467E-2</v>
      </c>
    </row>
    <row r="11" spans="1:8" ht="21" customHeight="1" x14ac:dyDescent="0.15">
      <c r="A11" s="20"/>
      <c r="B11" s="16" t="s">
        <v>13</v>
      </c>
      <c r="C11" s="17">
        <v>126467</v>
      </c>
      <c r="D11" s="18">
        <f>C11/C33</f>
        <v>2.1746064525802637E-2</v>
      </c>
      <c r="E11" s="17">
        <v>146383</v>
      </c>
      <c r="F11" s="18">
        <f>E11/E33</f>
        <v>2.5579770622066022E-2</v>
      </c>
      <c r="G11" s="17">
        <f t="shared" ref="G11:G17" si="1">C11-E11</f>
        <v>-19916</v>
      </c>
      <c r="H11" s="19">
        <f t="shared" si="0"/>
        <v>-0.13605404999214391</v>
      </c>
    </row>
    <row r="12" spans="1:8" ht="21" customHeight="1" x14ac:dyDescent="0.15">
      <c r="A12" s="20"/>
      <c r="B12" s="16" t="s">
        <v>14</v>
      </c>
      <c r="C12" s="17">
        <v>48530</v>
      </c>
      <c r="D12" s="18">
        <f>C12/C33</f>
        <v>8.344758011474945E-3</v>
      </c>
      <c r="E12" s="17">
        <v>41557</v>
      </c>
      <c r="F12" s="18">
        <f>E12/E33</f>
        <v>7.2618987706304537E-3</v>
      </c>
      <c r="G12" s="17">
        <f t="shared" si="1"/>
        <v>6973</v>
      </c>
      <c r="H12" s="19">
        <f t="shared" si="0"/>
        <v>0.1677936328416392</v>
      </c>
    </row>
    <row r="13" spans="1:8" ht="21" customHeight="1" x14ac:dyDescent="0.15">
      <c r="A13" s="20"/>
      <c r="B13" s="16" t="s">
        <v>15</v>
      </c>
      <c r="C13" s="17">
        <v>9811</v>
      </c>
      <c r="D13" s="18">
        <f>C13/C33</f>
        <v>1.6870064053282647E-3</v>
      </c>
      <c r="E13" s="17">
        <v>14134</v>
      </c>
      <c r="F13" s="18">
        <f>E13/E33</f>
        <v>2.4698529062273703E-3</v>
      </c>
      <c r="G13" s="17">
        <f t="shared" si="1"/>
        <v>-4323</v>
      </c>
      <c r="H13" s="19">
        <f t="shared" si="0"/>
        <v>-0.30585821423517756</v>
      </c>
    </row>
    <row r="14" spans="1:8" ht="21" customHeight="1" x14ac:dyDescent="0.15">
      <c r="A14" s="20"/>
      <c r="B14" s="16" t="s">
        <v>16</v>
      </c>
      <c r="C14" s="17">
        <v>53893</v>
      </c>
      <c r="D14" s="18">
        <f>C14/C33</f>
        <v>9.2669285702126365E-3</v>
      </c>
      <c r="E14" s="17">
        <v>40143</v>
      </c>
      <c r="F14" s="18">
        <f>E14/E33</f>
        <v>7.0148086327073249E-3</v>
      </c>
      <c r="G14" s="17">
        <f t="shared" si="1"/>
        <v>13750</v>
      </c>
      <c r="H14" s="19">
        <f t="shared" si="0"/>
        <v>0.34252547143960344</v>
      </c>
    </row>
    <row r="15" spans="1:8" ht="21" customHeight="1" x14ac:dyDescent="0.15">
      <c r="A15" s="20"/>
      <c r="B15" s="16" t="s">
        <v>17</v>
      </c>
      <c r="C15" s="17">
        <v>15436</v>
      </c>
      <c r="D15" s="18">
        <f>C15/C33</f>
        <v>2.6542279963966053E-3</v>
      </c>
      <c r="E15" s="17">
        <v>17046</v>
      </c>
      <c r="F15" s="18">
        <f>E15/E33</f>
        <v>2.9787118041284671E-3</v>
      </c>
      <c r="G15" s="17">
        <f t="shared" si="1"/>
        <v>-1610</v>
      </c>
      <c r="H15" s="19">
        <f t="shared" si="0"/>
        <v>-9.4450310923383782E-2</v>
      </c>
    </row>
    <row r="16" spans="1:8" ht="21" customHeight="1" x14ac:dyDescent="0.15">
      <c r="A16" s="20"/>
      <c r="B16" s="16" t="s">
        <v>18</v>
      </c>
      <c r="C16" s="17">
        <v>470121</v>
      </c>
      <c r="D16" s="18">
        <f>C16/C33</f>
        <v>8.0837543398158102E-2</v>
      </c>
      <c r="E16" s="17">
        <v>372476</v>
      </c>
      <c r="F16" s="18">
        <f>E16/E33</f>
        <v>6.508850510117066E-2</v>
      </c>
      <c r="G16" s="17">
        <f t="shared" si="1"/>
        <v>97645</v>
      </c>
      <c r="H16" s="19">
        <f t="shared" si="0"/>
        <v>0.26215111846132366</v>
      </c>
    </row>
    <row r="17" spans="1:8" ht="21" customHeight="1" x14ac:dyDescent="0.15">
      <c r="A17" s="20"/>
      <c r="B17" s="16" t="s">
        <v>19</v>
      </c>
      <c r="C17" s="17">
        <v>78884</v>
      </c>
      <c r="D17" s="18">
        <f>C17/C33</f>
        <v>1.3564143642637329E-2</v>
      </c>
      <c r="E17" s="17">
        <v>57242</v>
      </c>
      <c r="F17" s="18">
        <f>E17/E33</f>
        <v>1.0002781948370393E-2</v>
      </c>
      <c r="G17" s="17">
        <f t="shared" si="1"/>
        <v>21642</v>
      </c>
      <c r="H17" s="19">
        <f t="shared" si="0"/>
        <v>0.37807903287795674</v>
      </c>
    </row>
    <row r="18" spans="1:8" ht="27" customHeight="1" x14ac:dyDescent="0.15">
      <c r="A18" s="21"/>
      <c r="B18" s="16" t="s">
        <v>20</v>
      </c>
      <c r="C18" s="17">
        <f>C10+C11+C12+C13+C14+C15+C16+C17</f>
        <v>2634868</v>
      </c>
      <c r="D18" s="18">
        <f>C18/C33</f>
        <v>0.45306688341600998</v>
      </c>
      <c r="E18" s="17">
        <f>E10+E11+E12+E13+E14+E15+E16+E17</f>
        <v>2551212</v>
      </c>
      <c r="F18" s="18">
        <f>E18/E33</f>
        <v>0.44581281821155672</v>
      </c>
      <c r="G18" s="17">
        <f>G10+G11+G12+G13+G14+G15+G16+G17</f>
        <v>83656</v>
      </c>
      <c r="H18" s="19">
        <f t="shared" si="0"/>
        <v>3.279068928807171E-2</v>
      </c>
    </row>
    <row r="19" spans="1:8" ht="21" customHeight="1" x14ac:dyDescent="0.15">
      <c r="A19" s="15" t="s">
        <v>21</v>
      </c>
      <c r="B19" s="16" t="s">
        <v>22</v>
      </c>
      <c r="C19" s="17">
        <v>61098</v>
      </c>
      <c r="D19" s="18">
        <f>C19/C33</f>
        <v>1.0505831959305505E-2</v>
      </c>
      <c r="E19" s="17">
        <v>61840</v>
      </c>
      <c r="F19" s="18">
        <f>E19/E33</f>
        <v>1.0806261760372193E-2</v>
      </c>
      <c r="G19" s="17">
        <f t="shared" ref="G19:G30" si="2">C19-E19</f>
        <v>-742</v>
      </c>
      <c r="H19" s="19">
        <f t="shared" si="0"/>
        <v>-1.1998706338939197E-2</v>
      </c>
    </row>
    <row r="20" spans="1:8" ht="21" customHeight="1" x14ac:dyDescent="0.15">
      <c r="A20" s="20"/>
      <c r="B20" s="16" t="s">
        <v>23</v>
      </c>
      <c r="C20" s="17">
        <v>1243</v>
      </c>
      <c r="D20" s="18">
        <f>C20/C33</f>
        <v>2.137344778129684E-4</v>
      </c>
      <c r="E20" s="17">
        <v>2591</v>
      </c>
      <c r="F20" s="18">
        <f>E20/E33</f>
        <v>4.5276559219153224E-4</v>
      </c>
      <c r="G20" s="17">
        <f t="shared" si="2"/>
        <v>-1348</v>
      </c>
      <c r="H20" s="19">
        <f t="shared" si="0"/>
        <v>-0.52026244693168666</v>
      </c>
    </row>
    <row r="21" spans="1:8" ht="21" customHeight="1" x14ac:dyDescent="0.15">
      <c r="A21" s="20"/>
      <c r="B21" s="22" t="s">
        <v>24</v>
      </c>
      <c r="C21" s="17">
        <v>4447</v>
      </c>
      <c r="D21" s="18">
        <f>C21/C33</f>
        <v>7.6466389608549515E-4</v>
      </c>
      <c r="E21" s="17">
        <v>7809</v>
      </c>
      <c r="F21" s="18">
        <f>E21/E33</f>
        <v>1.3645876145980994E-3</v>
      </c>
      <c r="G21" s="17">
        <f t="shared" si="2"/>
        <v>-3362</v>
      </c>
      <c r="H21" s="19">
        <f t="shared" si="0"/>
        <v>-0.4305288769368677</v>
      </c>
    </row>
    <row r="22" spans="1:8" ht="21" customHeight="1" x14ac:dyDescent="0.15">
      <c r="A22" s="20"/>
      <c r="B22" s="23" t="s">
        <v>25</v>
      </c>
      <c r="C22" s="17">
        <v>2931</v>
      </c>
      <c r="D22" s="18">
        <f>C22/C33</f>
        <v>5.0398693038600998E-4</v>
      </c>
      <c r="E22" s="17">
        <v>7129</v>
      </c>
      <c r="F22" s="18">
        <f>E22/E33</f>
        <v>1.2457606741541618E-3</v>
      </c>
      <c r="G22" s="17">
        <f t="shared" si="2"/>
        <v>-4198</v>
      </c>
      <c r="H22" s="19">
        <f t="shared" si="0"/>
        <v>-0.58886239304250243</v>
      </c>
    </row>
    <row r="23" spans="1:8" ht="21.75" customHeight="1" x14ac:dyDescent="0.15">
      <c r="A23" s="20"/>
      <c r="B23" s="16" t="s">
        <v>26</v>
      </c>
      <c r="C23" s="17">
        <v>204556</v>
      </c>
      <c r="D23" s="18">
        <f>C23/C33</f>
        <v>3.5173507516902305E-2</v>
      </c>
      <c r="E23" s="17">
        <v>225092</v>
      </c>
      <c r="F23" s="18">
        <f>E23/E33</f>
        <v>3.9333814232951132E-2</v>
      </c>
      <c r="G23" s="17">
        <f t="shared" si="2"/>
        <v>-20536</v>
      </c>
      <c r="H23" s="19">
        <f t="shared" si="0"/>
        <v>-9.1233806621292629E-2</v>
      </c>
    </row>
    <row r="24" spans="1:8" ht="21" customHeight="1" x14ac:dyDescent="0.15">
      <c r="A24" s="20"/>
      <c r="B24" s="16" t="s">
        <v>27</v>
      </c>
      <c r="C24" s="17">
        <v>12670</v>
      </c>
      <c r="D24" s="18">
        <f>C24/C33</f>
        <v>2.1786128993485998E-3</v>
      </c>
      <c r="E24" s="17">
        <v>10708</v>
      </c>
      <c r="F24" s="18">
        <f>E24/E33</f>
        <v>1.8711748209907092E-3</v>
      </c>
      <c r="G24" s="17">
        <f t="shared" si="2"/>
        <v>1962</v>
      </c>
      <c r="H24" s="19">
        <f t="shared" si="0"/>
        <v>0.18322749346283151</v>
      </c>
    </row>
    <row r="25" spans="1:8" ht="21" customHeight="1" x14ac:dyDescent="0.15">
      <c r="A25" s="20"/>
      <c r="B25" s="16" t="s">
        <v>28</v>
      </c>
      <c r="C25" s="17">
        <v>7840</v>
      </c>
      <c r="D25" s="18">
        <f>C25/C33</f>
        <v>1.3480919598179181E-3</v>
      </c>
      <c r="E25" s="17">
        <v>7593</v>
      </c>
      <c r="F25" s="18">
        <f>E25/E33</f>
        <v>1.3268425864570838E-3</v>
      </c>
      <c r="G25" s="17">
        <f t="shared" si="2"/>
        <v>247</v>
      </c>
      <c r="H25" s="19">
        <f t="shared" si="0"/>
        <v>3.2529961806927431E-2</v>
      </c>
    </row>
    <row r="26" spans="1:8" ht="21" customHeight="1" x14ac:dyDescent="0.15">
      <c r="A26" s="20"/>
      <c r="B26" s="16" t="s">
        <v>29</v>
      </c>
      <c r="C26" s="17">
        <v>1741898</v>
      </c>
      <c r="D26" s="18">
        <f>C26/C33</f>
        <v>0.29952024089577961</v>
      </c>
      <c r="E26" s="17">
        <v>1810811</v>
      </c>
      <c r="F26" s="18">
        <f>E26/E33</f>
        <v>0.31643107478268651</v>
      </c>
      <c r="G26" s="17">
        <f t="shared" si="2"/>
        <v>-68913</v>
      </c>
      <c r="H26" s="19">
        <f t="shared" si="0"/>
        <v>-3.8056428859776087E-2</v>
      </c>
    </row>
    <row r="27" spans="1:8" ht="21" customHeight="1" x14ac:dyDescent="0.15">
      <c r="A27" s="20"/>
      <c r="B27" s="24" t="s">
        <v>30</v>
      </c>
      <c r="C27" s="17">
        <v>1446</v>
      </c>
      <c r="D27" s="18">
        <f>C27/C33</f>
        <v>2.4864043034396809E-4</v>
      </c>
      <c r="E27" s="17">
        <v>1607</v>
      </c>
      <c r="F27" s="18">
        <f>E27/E33</f>
        <v>2.8081601954912862E-4</v>
      </c>
      <c r="G27" s="17">
        <f t="shared" si="2"/>
        <v>-161</v>
      </c>
      <c r="H27" s="19">
        <f t="shared" si="0"/>
        <v>-0.10018668326073429</v>
      </c>
    </row>
    <row r="28" spans="1:8" ht="21" customHeight="1" x14ac:dyDescent="0.15">
      <c r="A28" s="20"/>
      <c r="B28" s="16" t="s">
        <v>31</v>
      </c>
      <c r="C28" s="17">
        <v>418434</v>
      </c>
      <c r="D28" s="18">
        <f>C28/C33</f>
        <v>7.1949937642149339E-2</v>
      </c>
      <c r="E28" s="17">
        <v>439315</v>
      </c>
      <c r="F28" s="18">
        <f>E28/E33</f>
        <v>7.6768319619306441E-2</v>
      </c>
      <c r="G28" s="17">
        <f t="shared" si="2"/>
        <v>-20881</v>
      </c>
      <c r="H28" s="19">
        <f t="shared" si="0"/>
        <v>-4.7530815018836145E-2</v>
      </c>
    </row>
    <row r="29" spans="1:8" ht="21" customHeight="1" x14ac:dyDescent="0.15">
      <c r="A29" s="20"/>
      <c r="B29" s="16" t="s">
        <v>32</v>
      </c>
      <c r="C29" s="17">
        <v>308392</v>
      </c>
      <c r="D29" s="18">
        <f>C29/C33</f>
        <v>5.3028160162266254E-2</v>
      </c>
      <c r="E29" s="17">
        <v>284265</v>
      </c>
      <c r="F29" s="18">
        <f>E29/E33</f>
        <v>4.9674029743082174E-2</v>
      </c>
      <c r="G29" s="17">
        <f t="shared" si="2"/>
        <v>24127</v>
      </c>
      <c r="H29" s="19">
        <f t="shared" si="0"/>
        <v>8.4875028582484649E-2</v>
      </c>
    </row>
    <row r="30" spans="1:8" ht="21" customHeight="1" x14ac:dyDescent="0.15">
      <c r="A30" s="25"/>
      <c r="B30" s="16" t="s">
        <v>33</v>
      </c>
      <c r="C30" s="17">
        <v>415804</v>
      </c>
      <c r="D30" s="18">
        <f>C30/C33</f>
        <v>7.1497707813792041E-2</v>
      </c>
      <c r="E30" s="17">
        <v>312636</v>
      </c>
      <c r="F30" s="18">
        <f>E30/E33</f>
        <v>5.4631734342104159E-2</v>
      </c>
      <c r="G30" s="17">
        <f t="shared" si="2"/>
        <v>103168</v>
      </c>
      <c r="H30" s="19">
        <f t="shared" si="0"/>
        <v>0.32999398661702428</v>
      </c>
    </row>
    <row r="31" spans="1:8" ht="27" customHeight="1" x14ac:dyDescent="0.15">
      <c r="A31" s="25"/>
      <c r="B31" s="16" t="s">
        <v>20</v>
      </c>
      <c r="C31" s="17">
        <f>C19+C23+C20+C24+C25+C26+C27+C28+C29+C30+C21+C22</f>
        <v>3180759</v>
      </c>
      <c r="D31" s="18">
        <f>C31/C33</f>
        <v>0.54693311658399002</v>
      </c>
      <c r="E31" s="17">
        <f>E19+E23+E20+E24+E25+E26+E27+E28+E29+E30+E21+E22</f>
        <v>3171396</v>
      </c>
      <c r="F31" s="18">
        <f>E31/E33</f>
        <v>0.55418718178844328</v>
      </c>
      <c r="G31" s="17">
        <f>G19+G23+G20+G24+G25+G26+G27+G28+G29+G30+G21+G22</f>
        <v>9363</v>
      </c>
      <c r="H31" s="19">
        <f t="shared" si="0"/>
        <v>2.9523276184998657E-3</v>
      </c>
    </row>
    <row r="32" spans="1:8" ht="21.75" customHeight="1" x14ac:dyDescent="0.15">
      <c r="A32" s="26"/>
      <c r="B32" s="27"/>
      <c r="C32" s="27"/>
      <c r="D32" s="27"/>
      <c r="E32" s="27"/>
      <c r="F32" s="27"/>
      <c r="G32" s="27"/>
      <c r="H32" s="28"/>
    </row>
    <row r="33" spans="1:8" ht="27" customHeight="1" x14ac:dyDescent="0.15">
      <c r="A33" s="29" t="s">
        <v>34</v>
      </c>
      <c r="B33" s="30"/>
      <c r="C33" s="31">
        <f>C18+C31</f>
        <v>5815627</v>
      </c>
      <c r="D33" s="32">
        <f>C33/C33</f>
        <v>1</v>
      </c>
      <c r="E33" s="31">
        <f>E18+E31</f>
        <v>5722608</v>
      </c>
      <c r="F33" s="32">
        <f>E33/E33</f>
        <v>1</v>
      </c>
      <c r="G33" s="31">
        <f>G18+G31</f>
        <v>93019</v>
      </c>
      <c r="H33" s="33">
        <f>G33/E33</f>
        <v>1.625465172522738E-2</v>
      </c>
    </row>
    <row r="43" spans="1:8" x14ac:dyDescent="0.15">
      <c r="A43" s="34" t="s">
        <v>35</v>
      </c>
      <c r="B43" s="34"/>
      <c r="C43" s="34"/>
    </row>
    <row r="45" spans="1:8" x14ac:dyDescent="0.15">
      <c r="G45" s="4" t="s">
        <v>3</v>
      </c>
      <c r="H45" s="4"/>
    </row>
    <row r="46" spans="1:8" ht="21" customHeight="1" x14ac:dyDescent="0.15">
      <c r="A46" s="5" t="s">
        <v>4</v>
      </c>
      <c r="B46" s="6"/>
      <c r="C46" s="35" t="s">
        <v>5</v>
      </c>
      <c r="D46" s="35"/>
      <c r="E46" s="35" t="s">
        <v>6</v>
      </c>
      <c r="F46" s="35"/>
      <c r="G46" s="9" t="s">
        <v>7</v>
      </c>
      <c r="H46" s="10"/>
    </row>
    <row r="47" spans="1:8" ht="21" customHeight="1" x14ac:dyDescent="0.15">
      <c r="A47" s="11"/>
      <c r="B47" s="12"/>
      <c r="C47" s="13" t="s">
        <v>8</v>
      </c>
      <c r="D47" s="13" t="s">
        <v>9</v>
      </c>
      <c r="E47" s="13" t="s">
        <v>8</v>
      </c>
      <c r="F47" s="13" t="s">
        <v>9</v>
      </c>
      <c r="G47" s="13" t="s">
        <v>8</v>
      </c>
      <c r="H47" s="14" t="s">
        <v>10</v>
      </c>
    </row>
    <row r="48" spans="1:8" ht="30" customHeight="1" x14ac:dyDescent="0.15">
      <c r="A48" s="36" t="s">
        <v>36</v>
      </c>
      <c r="B48" s="37"/>
      <c r="C48" s="38">
        <v>71380</v>
      </c>
      <c r="D48" s="39">
        <f>C48/C61</f>
        <v>1.3188680350399846E-2</v>
      </c>
      <c r="E48" s="38">
        <v>84167</v>
      </c>
      <c r="F48" s="39">
        <f>E48/E61</f>
        <v>1.6024218622530621E-2</v>
      </c>
      <c r="G48" s="38">
        <f t="shared" ref="G48:G61" si="3">C48-E48</f>
        <v>-12787</v>
      </c>
      <c r="H48" s="40">
        <f>G48/E48</f>
        <v>-0.15192415079544239</v>
      </c>
    </row>
    <row r="49" spans="1:8" ht="30" customHeight="1" x14ac:dyDescent="0.15">
      <c r="A49" s="36" t="s">
        <v>37</v>
      </c>
      <c r="B49" s="37"/>
      <c r="C49" s="38">
        <v>738459</v>
      </c>
      <c r="D49" s="39">
        <f>C49/C61</f>
        <v>0.13644297706466685</v>
      </c>
      <c r="E49" s="38">
        <v>574748</v>
      </c>
      <c r="F49" s="39">
        <f>E49/E61</f>
        <v>0.10942397382420938</v>
      </c>
      <c r="G49" s="38">
        <f t="shared" si="3"/>
        <v>163711</v>
      </c>
      <c r="H49" s="40">
        <f t="shared" ref="H49:H61" si="4">G49/E49</f>
        <v>0.28483961666678265</v>
      </c>
    </row>
    <row r="50" spans="1:8" ht="30" customHeight="1" x14ac:dyDescent="0.15">
      <c r="A50" s="36" t="s">
        <v>38</v>
      </c>
      <c r="B50" s="37"/>
      <c r="C50" s="38">
        <v>1674773</v>
      </c>
      <c r="D50" s="39">
        <f>C50/C61</f>
        <v>0.3094430618727963</v>
      </c>
      <c r="E50" s="38">
        <v>1634273</v>
      </c>
      <c r="F50" s="39">
        <f>E50/E61</f>
        <v>0.31114270249502757</v>
      </c>
      <c r="G50" s="38">
        <f t="shared" si="3"/>
        <v>40500</v>
      </c>
      <c r="H50" s="40">
        <f t="shared" si="4"/>
        <v>2.4781661325861713E-2</v>
      </c>
    </row>
    <row r="51" spans="1:8" ht="30" customHeight="1" x14ac:dyDescent="0.15">
      <c r="A51" s="36" t="s">
        <v>39</v>
      </c>
      <c r="B51" s="37"/>
      <c r="C51" s="38">
        <v>299456</v>
      </c>
      <c r="D51" s="39">
        <f>C51/C61</f>
        <v>5.5329636635042534E-2</v>
      </c>
      <c r="E51" s="38">
        <v>382465</v>
      </c>
      <c r="F51" s="39">
        <f>E51/E61</f>
        <v>7.2815982219470513E-2</v>
      </c>
      <c r="G51" s="38">
        <f t="shared" si="3"/>
        <v>-83009</v>
      </c>
      <c r="H51" s="40">
        <f t="shared" si="4"/>
        <v>-0.2170368530453767</v>
      </c>
    </row>
    <row r="52" spans="1:8" ht="30" customHeight="1" x14ac:dyDescent="0.15">
      <c r="A52" s="36" t="s">
        <v>40</v>
      </c>
      <c r="B52" s="37"/>
      <c r="C52" s="38">
        <v>5500</v>
      </c>
      <c r="D52" s="39">
        <f>C52/C61</f>
        <v>1.016219416183793E-3</v>
      </c>
      <c r="E52" s="38">
        <v>5500</v>
      </c>
      <c r="F52" s="39">
        <f>E52/E61</f>
        <v>1.0471230104900783E-3</v>
      </c>
      <c r="G52" s="38">
        <f t="shared" si="3"/>
        <v>0</v>
      </c>
      <c r="H52" s="40">
        <f t="shared" si="4"/>
        <v>0</v>
      </c>
    </row>
    <row r="53" spans="1:8" ht="30" customHeight="1" x14ac:dyDescent="0.15">
      <c r="A53" s="36" t="s">
        <v>41</v>
      </c>
      <c r="B53" s="37"/>
      <c r="C53" s="38">
        <v>389686</v>
      </c>
      <c r="D53" s="39">
        <f>C53/C61</f>
        <v>7.20011780754541E-2</v>
      </c>
      <c r="E53" s="38">
        <v>376362</v>
      </c>
      <c r="F53" s="39">
        <f>E53/E61</f>
        <v>7.1654056449830333E-2</v>
      </c>
      <c r="G53" s="38">
        <f t="shared" si="3"/>
        <v>13324</v>
      </c>
      <c r="H53" s="40">
        <f t="shared" si="4"/>
        <v>3.5402086289264056E-2</v>
      </c>
    </row>
    <row r="54" spans="1:8" ht="30" customHeight="1" x14ac:dyDescent="0.15">
      <c r="A54" s="36" t="s">
        <v>42</v>
      </c>
      <c r="B54" s="37"/>
      <c r="C54" s="38">
        <v>68690</v>
      </c>
      <c r="D54" s="39">
        <f>C54/C61</f>
        <v>1.2691656672302681E-2</v>
      </c>
      <c r="E54" s="38">
        <v>65321</v>
      </c>
      <c r="F54" s="39">
        <f>E54/E61</f>
        <v>1.2436204030585893E-2</v>
      </c>
      <c r="G54" s="38">
        <f t="shared" si="3"/>
        <v>3369</v>
      </c>
      <c r="H54" s="40">
        <f t="shared" si="4"/>
        <v>5.1576062828186955E-2</v>
      </c>
    </row>
    <row r="55" spans="1:8" ht="30" customHeight="1" x14ac:dyDescent="0.15">
      <c r="A55" s="36" t="s">
        <v>43</v>
      </c>
      <c r="B55" s="37"/>
      <c r="C55" s="38">
        <v>611897</v>
      </c>
      <c r="D55" s="39">
        <f>C55/C61</f>
        <v>0.11305847492811172</v>
      </c>
      <c r="E55" s="38">
        <v>641103</v>
      </c>
      <c r="F55" s="39">
        <f>E55/E61</f>
        <v>0.12205703698076739</v>
      </c>
      <c r="G55" s="38">
        <f t="shared" si="3"/>
        <v>-29206</v>
      </c>
      <c r="H55" s="40">
        <f t="shared" si="4"/>
        <v>-4.5555862318535402E-2</v>
      </c>
    </row>
    <row r="56" spans="1:8" ht="30" customHeight="1" x14ac:dyDescent="0.15">
      <c r="A56" s="36" t="s">
        <v>44</v>
      </c>
      <c r="B56" s="37"/>
      <c r="C56" s="38">
        <v>176454</v>
      </c>
      <c r="D56" s="39">
        <f>C56/C61</f>
        <v>3.2602905611508186E-2</v>
      </c>
      <c r="E56" s="38">
        <v>162061</v>
      </c>
      <c r="F56" s="39">
        <f>E56/E61</f>
        <v>3.0854145855096833E-2</v>
      </c>
      <c r="G56" s="38">
        <f t="shared" si="3"/>
        <v>14393</v>
      </c>
      <c r="H56" s="40">
        <f t="shared" si="4"/>
        <v>8.8812237367411034E-2</v>
      </c>
    </row>
    <row r="57" spans="1:8" ht="30" customHeight="1" x14ac:dyDescent="0.15">
      <c r="A57" s="36" t="s">
        <v>45</v>
      </c>
      <c r="B57" s="37"/>
      <c r="C57" s="38">
        <v>503122</v>
      </c>
      <c r="D57" s="39">
        <f>C57/C61</f>
        <v>9.2960426383494971E-2</v>
      </c>
      <c r="E57" s="38">
        <v>467215</v>
      </c>
      <c r="F57" s="39">
        <f>E57/E61</f>
        <v>8.8951195881113082E-2</v>
      </c>
      <c r="G57" s="38">
        <f t="shared" si="3"/>
        <v>35907</v>
      </c>
      <c r="H57" s="40">
        <f t="shared" si="4"/>
        <v>7.6853268837687144E-2</v>
      </c>
    </row>
    <row r="58" spans="1:8" ht="30" customHeight="1" x14ac:dyDescent="0.15">
      <c r="A58" s="36" t="s">
        <v>46</v>
      </c>
      <c r="B58" s="37"/>
      <c r="C58" s="38">
        <v>2884</v>
      </c>
      <c r="D58" s="39">
        <f>C58/C61</f>
        <v>5.3286850841346533E-4</v>
      </c>
      <c r="E58" s="38">
        <v>11095</v>
      </c>
      <c r="F58" s="39">
        <f>E58/E61</f>
        <v>2.1123326911613488E-3</v>
      </c>
      <c r="G58" s="38">
        <f t="shared" si="3"/>
        <v>-8211</v>
      </c>
      <c r="H58" s="40">
        <f t="shared" si="4"/>
        <v>-0.74006309148264982</v>
      </c>
    </row>
    <row r="59" spans="1:8" ht="30" customHeight="1" x14ac:dyDescent="0.15">
      <c r="A59" s="36" t="s">
        <v>47</v>
      </c>
      <c r="B59" s="37"/>
      <c r="C59" s="38">
        <v>686888</v>
      </c>
      <c r="D59" s="39">
        <f>C59/C61</f>
        <v>0.12691434951702787</v>
      </c>
      <c r="E59" s="38">
        <v>672505</v>
      </c>
      <c r="F59" s="39">
        <f>E59/E61</f>
        <v>0.12803553821266003</v>
      </c>
      <c r="G59" s="38">
        <f t="shared" si="3"/>
        <v>14383</v>
      </c>
      <c r="H59" s="40">
        <f t="shared" si="4"/>
        <v>2.1387201582144369E-2</v>
      </c>
    </row>
    <row r="60" spans="1:8" ht="30" customHeight="1" x14ac:dyDescent="0.15">
      <c r="A60" s="36" t="s">
        <v>48</v>
      </c>
      <c r="B60" s="37"/>
      <c r="C60" s="38">
        <v>183028</v>
      </c>
      <c r="D60" s="39">
        <f>C60/C61</f>
        <v>3.3817564964597688E-2</v>
      </c>
      <c r="E60" s="38">
        <v>175672</v>
      </c>
      <c r="F60" s="39">
        <f>E60/E61</f>
        <v>3.3445489727056917E-2</v>
      </c>
      <c r="G60" s="38">
        <f>C60-E60</f>
        <v>7356</v>
      </c>
      <c r="H60" s="40">
        <f>G60/E60</f>
        <v>4.1873491506899223E-2</v>
      </c>
    </row>
    <row r="61" spans="1:8" ht="30" customHeight="1" x14ac:dyDescent="0.15">
      <c r="A61" s="41" t="s">
        <v>49</v>
      </c>
      <c r="B61" s="30"/>
      <c r="C61" s="42">
        <f>C48+C49+C50+C51+C52+C53+C54+C55+C56+C57+C58+C59+C60</f>
        <v>5412217</v>
      </c>
      <c r="D61" s="43">
        <f>C61/C61</f>
        <v>1</v>
      </c>
      <c r="E61" s="42">
        <f>E48+E49+E50+E51+E52+E53+E54+E55+E56+E57+E58+E59+E60</f>
        <v>5252487</v>
      </c>
      <c r="F61" s="43">
        <f>E61/E61</f>
        <v>1</v>
      </c>
      <c r="G61" s="42">
        <f t="shared" si="3"/>
        <v>159730</v>
      </c>
      <c r="H61" s="44">
        <f t="shared" si="4"/>
        <v>3.0410356084650949E-2</v>
      </c>
    </row>
    <row r="62" spans="1:8" ht="21" customHeight="1" x14ac:dyDescent="0.15"/>
    <row r="63" spans="1:8" ht="21" customHeight="1" x14ac:dyDescent="0.15"/>
    <row r="64" spans="1:8" ht="21" customHeight="1" x14ac:dyDescent="0.15"/>
    <row r="65" ht="27" customHeight="1" x14ac:dyDescent="0.15"/>
    <row r="66" ht="21" customHeight="1" x14ac:dyDescent="0.15"/>
    <row r="67" ht="27" customHeight="1" x14ac:dyDescent="0.15"/>
  </sheetData>
  <mergeCells count="30">
    <mergeCell ref="A60:B60"/>
    <mergeCell ref="A61:B6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10:A18"/>
    <mergeCell ref="A19:A31"/>
    <mergeCell ref="A33:B33"/>
    <mergeCell ref="A43:C43"/>
    <mergeCell ref="G45:H45"/>
    <mergeCell ref="A46:B47"/>
    <mergeCell ref="C46:D46"/>
    <mergeCell ref="E46:F46"/>
    <mergeCell ref="G46:H46"/>
    <mergeCell ref="B1:F1"/>
    <mergeCell ref="A3:B3"/>
    <mergeCell ref="G7:H7"/>
    <mergeCell ref="A8:B9"/>
    <mergeCell ref="C8:D8"/>
    <mergeCell ref="E8:F8"/>
    <mergeCell ref="G8:H8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勝央町</dc:creator>
  <cp:lastModifiedBy>勝央町</cp:lastModifiedBy>
  <cp:lastPrinted>2018-07-27T01:58:19Z</cp:lastPrinted>
  <dcterms:created xsi:type="dcterms:W3CDTF">2018-07-27T01:57:16Z</dcterms:created>
  <dcterms:modified xsi:type="dcterms:W3CDTF">2018-07-27T01:58:22Z</dcterms:modified>
</cp:coreProperties>
</file>